
<file path=[Content_Types].xml><?xml version="1.0" encoding="utf-8"?>
<Types xmlns="http://schemas.openxmlformats.org/package/2006/content-types"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Default Extension="xml" ContentType="application/xml"/>
  <Default Extension="rels" ContentType="application/vnd.openxmlformats-package.relationship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TargetMode="Internal" /><Relationship Id="rId1" Type="http://schemas.openxmlformats.org/officeDocument/2006/relationships/officeDocument" Target="xl/workbook.xml" TargetMode="Internal" /><Relationship Id="rId3" Type="http://schemas.openxmlformats.org/officeDocument/2006/relationships/extended-properties" Target="docProps/app.xml" TargetMode="Internal" /></Relationships>
</file>

<file path=xl/workbook.xml><?xml version="1.0" encoding="utf-8"?>
<workbook xmlns="http://schemas.openxmlformats.org/spreadsheetml/2006/main" xmlns:r="http://schemas.openxmlformats.org/officeDocument/2006/relationships">
  <workbookPr codeName="ThisWorkbook" backupFile="1"/>
  <bookViews>
    <workbookView activeTab="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Sheet1!$A$2:$Q$45</definedName>
  </definedNames>
  <calcPr/>
</workbook>
</file>

<file path=xl/sharedStrings.xml><?xml version="1.0" encoding="utf-8"?>
<sst xmlns="http://schemas.openxmlformats.org/spreadsheetml/2006/main" uniqueCount="70">
  <si>
    <t>計測長</t>
  </si>
  <si>
    <t>計測幅</t>
  </si>
  <si>
    <t>㎡単価</t>
  </si>
  <si>
    <t>金額</t>
  </si>
  <si>
    <t>合計</t>
  </si>
  <si>
    <t>共有代</t>
  </si>
  <si>
    <t>支払い</t>
  </si>
  <si>
    <t>平成</t>
  </si>
  <si>
    <t>27年</t>
  </si>
  <si>
    <t>上架費用</t>
  </si>
  <si>
    <t>一覧（各案）</t>
  </si>
  <si>
    <t>幅+1.4m</t>
  </si>
  <si>
    <t>X1.443</t>
  </si>
  <si>
    <t>800㎡X＠588=</t>
  </si>
  <si>
    <t>=470,400</t>
  </si>
  <si>
    <t>Ａ案面積</t>
  </si>
  <si>
    <t>Ａ案合計金額</t>
  </si>
  <si>
    <t>公称長ｆ</t>
  </si>
  <si>
    <t>アポロ</t>
  </si>
  <si>
    <t>二王子</t>
  </si>
  <si>
    <t>メロディー</t>
  </si>
  <si>
    <t>南風</t>
  </si>
  <si>
    <t>マーリー</t>
  </si>
  <si>
    <t>オリーブ</t>
  </si>
  <si>
    <t>凌空</t>
  </si>
  <si>
    <t>マークス２</t>
  </si>
  <si>
    <t>光海丸</t>
  </si>
  <si>
    <t>空</t>
  </si>
  <si>
    <t>ひかこむ</t>
  </si>
  <si>
    <t>毘沙門</t>
  </si>
  <si>
    <t>銀河</t>
  </si>
  <si>
    <t>海人</t>
  </si>
  <si>
    <t>マーク７</t>
  </si>
  <si>
    <t>ワンフラチェッピ</t>
  </si>
  <si>
    <t>舜天</t>
  </si>
  <si>
    <t>ウエーブ</t>
  </si>
  <si>
    <t>ジュナサン</t>
  </si>
  <si>
    <t>春風</t>
  </si>
  <si>
    <t>ウインプラス</t>
  </si>
  <si>
    <t>サマーエンジェル</t>
  </si>
  <si>
    <t>庚申丸</t>
  </si>
  <si>
    <t>平成１７年までは、クレーン代は、均等割り。岸壁使用料は、公称艇長（ｆ）割だった。</t>
  </si>
  <si>
    <t>上架艇も少なく、岸壁使用料は、２８万円であった。船台置き場もなく、各自がそれぞれ船台を搬入していた。</t>
  </si>
  <si>
    <t>平成１８年から、上下架担当が、小野から阿部氏に変わりました。</t>
  </si>
  <si>
    <t>船体重量</t>
  </si>
  <si>
    <t>実測Ｋｇ</t>
  </si>
  <si>
    <t>平成１９年は、上架艇１３艇で、クレーン代は、アポロが１万円、南風が５千円、凌空が3200円でした。</t>
  </si>
  <si>
    <t>平成２１年に上下架担当が、西海知氏に変わり、現行のＡ案となり、クレーン代は、均等割となった。</t>
  </si>
  <si>
    <t>現在、クレーン代は、９万円×２回（上、下）　岸壁使用料は、470,400円　＠98円×800㎡×６ケ月</t>
  </si>
  <si>
    <t>ａ</t>
  </si>
  <si>
    <t>ｂ</t>
  </si>
  <si>
    <t>ｄ</t>
  </si>
  <si>
    <t>ｅ</t>
  </si>
  <si>
    <t>B案面積（㎡）</t>
  </si>
  <si>
    <t>B案金額</t>
  </si>
  <si>
    <t>C案面積（㎡）</t>
  </si>
  <si>
    <t>C案金額</t>
  </si>
  <si>
    <t>岸壁使用料は、B案で１２艇程度の上架であり、クレーン代も差を付け、</t>
  </si>
  <si>
    <t>上架地代の算出において、基礎となる各艇面積は、上架艇数によって変化するため、平成２７年の実績で算出</t>
  </si>
  <si>
    <t>した。</t>
  </si>
  <si>
    <t>クレーン代各艇負担額＝上架艇実重量（Ｋｇ）÷上架艇合計重量×クレーン使用請求料で、クレーン代は、</t>
  </si>
  <si>
    <t>１回８万円でした。</t>
  </si>
  <si>
    <t>ａ×ｂ＝ｃ</t>
  </si>
  <si>
    <t>ｃ×ｄ</t>
  </si>
  <si>
    <t>（ｃ×ｄ）+ｅ</t>
  </si>
  <si>
    <t>ｃ×1.443＝ｇ</t>
  </si>
  <si>
    <t>ｇ×588</t>
  </si>
  <si>
    <t>ａ×（ｂ+1.4）＝ｆ</t>
  </si>
  <si>
    <t>ｆ×ｄ</t>
  </si>
  <si>
    <t>ﾕｷﾐﾄﾞﾘ</t>
  </si>
</sst>
</file>

<file path=xl/styles.xml><?xml version="1.0" encoding="utf-8"?>
<styleSheet xmlns="http://schemas.openxmlformats.org/spreadsheetml/2006/main">
  <numFmts count="6">
    <numFmt numFmtId="0" formatCode="General"/>
    <numFmt numFmtId="9" formatCode="0%"/>
    <numFmt numFmtId="41" formatCode="_ * #,##0_ ;_ * \-#,##0_ ;_ * &quot;-&quot;_ ;_ @_ "/>
    <numFmt numFmtId="43" formatCode="_ * #,##0.00_ ;_ * \-#,##0.00_ ;_ * &quot;-&quot;??_ ;_ @_ "/>
    <numFmt numFmtId="42" formatCode="_ &quot;\&quot;* #,##0_ ;_ &quot;\&quot;* \-#,##0_ ;_ &quot;\&quot;* &quot;-&quot;_ ;_ @_ "/>
    <numFmt numFmtId="44" formatCode="_ &quot;\&quot;* #,##0.00_ ;_ &quot;\&quot;* \-#,##0.00_ ;_ &quot;\&quot;* &quot;-&quot;??_ ;_ @_ "/>
  </numFmts>
  <fonts count="25">
    <font>
      <sz val="11.0"/>
      <name val="ＭＳ Ｐゴシック"/>
    </font>
    <font>
      <sz val="11.0"/>
      <name val="ＭＳ Ｐゴシック"/>
    </font>
    <font>
      <sz val="11.0"/>
      <color rgb="FFFFFFFF"/>
      <name val="ＭＳ Ｐゴシック"/>
    </font>
    <font>
      <b/>
      <sz val="18.0"/>
      <color rgb="FF003366"/>
      <name val="ＭＳ Ｐゴシック"/>
    </font>
    <font>
      <b/>
      <sz val="11.0"/>
      <color rgb="FFFFFFFF"/>
      <name val="ＭＳ Ｐゴシック"/>
    </font>
    <font>
      <sz val="11.0"/>
      <color rgb="FF993300"/>
      <name val="ＭＳ Ｐゴシック"/>
    </font>
    <font>
      <sz val="11.0"/>
      <name val="ＭＳ Ｐゴシック"/>
    </font>
    <font>
      <sz val="11.0"/>
      <color rgb="FFFF9900"/>
      <name val="ＭＳ Ｐゴシック"/>
    </font>
    <font>
      <sz val="11.0"/>
      <color rgb="FF800080"/>
      <name val="ＭＳ Ｐゴシック"/>
    </font>
    <font>
      <b/>
      <sz val="11.0"/>
      <color rgb="FFFF9900"/>
      <name val="ＭＳ Ｐゴシック"/>
    </font>
    <font>
      <sz val="11.0"/>
      <color rgb="FFFF0000"/>
      <name val="ＭＳ Ｐゴシック"/>
    </font>
    <font>
      <b/>
      <sz val="15.0"/>
      <color rgb="FF003366"/>
      <name val="ＭＳ Ｐゴシック"/>
    </font>
    <font>
      <b/>
      <sz val="13.0"/>
      <color rgb="FF003366"/>
      <name val="ＭＳ Ｐゴシック"/>
    </font>
    <font>
      <b/>
      <sz val="11.0"/>
      <color rgb="FF003366"/>
      <name val="ＭＳ Ｐゴシック"/>
    </font>
    <font>
      <b/>
      <sz val="11.0"/>
      <name val="ＭＳ Ｐゴシック"/>
    </font>
    <font>
      <b/>
      <sz val="11.0"/>
      <color rgb="FF333333"/>
      <name val="ＭＳ Ｐゴシック"/>
    </font>
    <font>
      <i/>
      <sz val="11.0"/>
      <color rgb="FF808080"/>
      <name val="ＭＳ Ｐゴシック"/>
    </font>
    <font>
      <sz val="11.0"/>
      <color rgb="FF333399"/>
      <name val="ＭＳ Ｐゴシック"/>
    </font>
    <font>
      <sz val="11.0"/>
      <color rgb="FF008000"/>
      <name val="ＭＳ Ｐゴシック"/>
    </font>
    <font>
      <sz val="10.0"/>
      <name val="Arial Unicode MS"/>
    </font>
    <font>
      <sz val="8.0"/>
      <name val="ＭＳ Ｐゴシック"/>
    </font>
    <font>
      <sz val="9.0"/>
      <name val="ＭＳ Ｐゴシック"/>
    </font>
    <font>
      <sz val="10.0"/>
      <name val="ＭＳ Ｐゴシック"/>
    </font>
    <font>
      <sz val="8.0"/>
      <name val="Arial Unicode MS"/>
    </font>
    <font>
      <b/>
      <sz val="11.0"/>
      <name val="ＭＳ Ｐゴシック"/>
    </font>
  </fonts>
  <fills count="2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99CCFF"/>
      </patternFill>
    </fill>
    <fill>
      <patternFill patternType="solid">
        <fgColor rgb="FFFF8080"/>
      </patternFill>
    </fill>
    <fill>
      <patternFill patternType="solid">
        <fgColor rgb="FF00FF00"/>
      </patternFill>
    </fill>
    <fill>
      <patternFill patternType="solid">
        <fgColor rgb="FFCC99FF"/>
      </patternFill>
    </fill>
    <fill>
      <patternFill patternType="solid">
        <fgColor rgb="FFFFCC00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333399"/>
      </patternFill>
    </fill>
    <fill>
      <patternFill patternType="solid">
        <fgColor rgb="FFFF0000"/>
      </patternFill>
    </fill>
    <fill>
      <patternFill patternType="solid">
        <fgColor rgb="FF339966"/>
      </patternFill>
    </fill>
    <fill>
      <patternFill patternType="solid">
        <fgColor rgb="FFFF6600"/>
      </patternFill>
    </fill>
    <fill>
      <patternFill patternType="solid">
        <fgColor rgb="FF969696"/>
      </patternFill>
    </fill>
    <fill>
      <patternFill patternType="solid">
        <fgColor rgb="FFFFFF99"/>
      </patternFill>
    </fill>
    <fill>
      <patternFill patternType="solid">
        <fgColor rgb="FFFFFFCC"/>
      </patternFill>
    </fill>
    <fill>
      <patternFill patternType="solid">
        <fgColor rgb="FFFF99CC"/>
      </patternFill>
    </fill>
    <fill>
      <patternFill patternType="solid">
        <fgColor rgb="FFC0C0C0"/>
      </patternFill>
    </fill>
    <fill>
      <patternFill patternType="solid">
        <fgColor rgb="FFCCFFCC"/>
      </patternFill>
    </fill>
  </fills>
  <borders count="34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Alignment="1">
      <alignment horizontal="general" vertical="bottom"/>
      <protection/>
    </xf>
    <xf numFmtId="0" fontId="1" fillId="2" borderId="0" xfId="0" applyFont="1" applyFill="1" applyAlignment="1">
      <alignment horizontal="general" vertical="center"/>
      <protection/>
    </xf>
    <xf numFmtId="0" fontId="1" fillId="3" borderId="0" xfId="0" applyFont="1" applyFill="1" applyAlignment="1">
      <alignment horizontal="general" vertical="center"/>
      <protection/>
    </xf>
    <xf numFmtId="0" fontId="1" fillId="4" borderId="0" xfId="0" applyFont="1" applyFill="1" applyAlignment="1">
      <alignment horizontal="general" vertical="center"/>
      <protection/>
    </xf>
    <xf numFmtId="0" fontId="1" fillId="5" borderId="0" xfId="0" applyFont="1" applyFill="1" applyAlignment="1">
      <alignment horizontal="general" vertical="center"/>
      <protection/>
    </xf>
    <xf numFmtId="0" fontId="1" fillId="6" borderId="0" xfId="0" applyFont="1" applyFill="1" applyAlignment="1">
      <alignment horizontal="general" vertical="center"/>
      <protection/>
    </xf>
    <xf numFmtId="0" fontId="1" fillId="3" borderId="0" xfId="0" applyFont="1" applyFill="1" applyAlignment="1">
      <alignment horizontal="general" vertical="center"/>
      <protection/>
    </xf>
    <xf numFmtId="0" fontId="1" fillId="7" borderId="0" xfId="0" applyFont="1" applyFill="1" applyAlignment="1">
      <alignment horizontal="general" vertical="center"/>
      <protection/>
    </xf>
    <xf numFmtId="0" fontId="2" fillId="8" borderId="0" xfId="0" applyFont="1" applyFill="1" applyAlignment="1">
      <alignment horizontal="general" vertical="center"/>
      <protection/>
    </xf>
    <xf numFmtId="0" fontId="2" fillId="4" borderId="0" xfId="0" applyFont="1" applyFill="1" applyAlignment="1">
      <alignment horizontal="general" vertical="center"/>
      <protection/>
    </xf>
    <xf numFmtId="0" fontId="2" fillId="5" borderId="0" xfId="0" applyFont="1" applyFill="1" applyAlignment="1">
      <alignment horizontal="general" vertical="center"/>
      <protection/>
    </xf>
    <xf numFmtId="0" fontId="2" fillId="9" borderId="0" xfId="0" applyFont="1" applyFill="1" applyAlignment="1">
      <alignment horizontal="general" vertical="center"/>
      <protection/>
    </xf>
    <xf numFmtId="0" fontId="2" fillId="10" borderId="0" xfId="0" applyFont="1" applyFill="1" applyAlignment="1">
      <alignment horizontal="general" vertical="center"/>
      <protection/>
    </xf>
    <xf numFmtId="0" fontId="2" fillId="11" borderId="0" xfId="0" applyFont="1" applyFill="1" applyAlignment="1">
      <alignment horizontal="general" vertical="center"/>
      <protection/>
    </xf>
    <xf numFmtId="0" fontId="2" fillId="12" borderId="0" xfId="0" applyFont="1" applyFill="1" applyAlignment="1">
      <alignment horizontal="general" vertical="center"/>
      <protection/>
    </xf>
    <xf numFmtId="0" fontId="2" fillId="13" borderId="0" xfId="0" applyFont="1" applyFill="1" applyAlignment="1">
      <alignment horizontal="general" vertical="center"/>
      <protection/>
    </xf>
    <xf numFmtId="0" fontId="2" fillId="14" borderId="0" xfId="0" applyFont="1" applyFill="1" applyAlignment="1">
      <alignment horizontal="general" vertical="center"/>
      <protection/>
    </xf>
    <xf numFmtId="0" fontId="2" fillId="9" borderId="0" xfId="0" applyFont="1" applyFill="1" applyAlignment="1">
      <alignment horizontal="general" vertical="center"/>
      <protection/>
    </xf>
    <xf numFmtId="0" fontId="2" fillId="10" borderId="0" xfId="0" applyFont="1" applyFill="1" applyAlignment="1">
      <alignment horizontal="general" vertical="center"/>
      <protection/>
    </xf>
    <xf numFmtId="0" fontId="2" fillId="15" borderId="0" xfId="0" applyFont="1" applyFill="1" applyAlignment="1">
      <alignment horizontal="general" vertical="center"/>
      <protection/>
    </xf>
    <xf numFmtId="0" fontId="3" fillId="0" borderId="0" xfId="0" applyFont="1" applyAlignment="1">
      <alignment horizontal="general" vertical="center"/>
      <protection/>
    </xf>
    <xf numFmtId="0" fontId="4" fillId="16" borderId="1" xfId="0" applyFont="1" applyFill="1" applyBorder="1" applyAlignment="1">
      <alignment horizontal="general" vertical="center"/>
      <protection/>
    </xf>
    <xf numFmtId="0" fontId="5" fillId="17" borderId="0" xfId="0" applyFont="1" applyFill="1" applyAlignment="1">
      <alignment horizontal="general" vertical="center"/>
      <protection/>
    </xf>
    <xf numFmtId="9" fontId="6" fillId="0" borderId="0" xfId="0" applyNumberFormat="1" applyFont="1" applyAlignment="1">
      <alignment horizontal="general" vertical="center"/>
      <protection/>
    </xf>
    <xf numFmtId="0" fontId="6" fillId="18" borderId="2" xfId="0" applyFont="1" applyFill="1" applyBorder="1" applyAlignment="1">
      <alignment horizontal="general" vertical="center"/>
      <protection/>
    </xf>
    <xf numFmtId="0" fontId="7" fillId="0" borderId="3" xfId="0" applyFont="1" applyBorder="1" applyAlignment="1">
      <alignment horizontal="general" vertical="center"/>
      <protection/>
    </xf>
    <xf numFmtId="0" fontId="8" fillId="19" borderId="0" xfId="0" applyFont="1" applyFill="1" applyAlignment="1">
      <alignment horizontal="general" vertical="center"/>
      <protection/>
    </xf>
    <xf numFmtId="0" fontId="9" fillId="20" borderId="4" xfId="0" applyFont="1" applyFill="1" applyBorder="1" applyAlignment="1">
      <alignment horizontal="general" vertical="center"/>
      <protection/>
    </xf>
    <xf numFmtId="0" fontId="10" fillId="0" borderId="0" xfId="0" applyFont="1" applyAlignment="1">
      <alignment horizontal="general" vertical="center"/>
      <protection/>
    </xf>
    <xf numFmtId="41" fontId="6" fillId="0" borderId="0" xfId="0" applyNumberFormat="1" applyFont="1" applyAlignment="1">
      <alignment horizontal="general" vertical="center"/>
      <protection/>
    </xf>
    <xf numFmtId="43" fontId="6" fillId="0" borderId="0" xfId="0" applyNumberFormat="1" applyFont="1" applyAlignment="1">
      <alignment horizontal="general" vertical="center"/>
      <protection/>
    </xf>
    <xf numFmtId="0" fontId="11" fillId="0" borderId="5" xfId="0" applyFont="1" applyBorder="1" applyAlignment="1">
      <alignment horizontal="general" vertical="center"/>
      <protection/>
    </xf>
    <xf numFmtId="0" fontId="12" fillId="0" borderId="6" xfId="0" applyFont="1" applyBorder="1" applyAlignment="1">
      <alignment horizontal="general" vertical="center"/>
      <protection/>
    </xf>
    <xf numFmtId="0" fontId="13" fillId="0" borderId="7" xfId="0" applyFont="1" applyBorder="1" applyAlignment="1">
      <alignment horizontal="general" vertical="center"/>
      <protection/>
    </xf>
    <xf numFmtId="0" fontId="13" fillId="0" borderId="0" xfId="0" applyFont="1" applyAlignment="1">
      <alignment horizontal="general" vertical="center"/>
      <protection/>
    </xf>
    <xf numFmtId="0" fontId="14" fillId="0" borderId="8" xfId="0" applyFont="1" applyBorder="1" applyAlignment="1">
      <alignment horizontal="general" vertical="center"/>
      <protection/>
    </xf>
    <xf numFmtId="0" fontId="15" fillId="20" borderId="9" xfId="0" applyFont="1" applyFill="1" applyBorder="1" applyAlignment="1">
      <alignment horizontal="general" vertical="center"/>
      <protection/>
    </xf>
    <xf numFmtId="0" fontId="16" fillId="0" borderId="0" xfId="0" applyFont="1" applyAlignment="1">
      <alignment horizontal="general" vertical="center"/>
      <protection/>
    </xf>
    <xf numFmtId="42" fontId="6" fillId="0" borderId="0" xfId="0" applyNumberFormat="1" applyFont="1" applyAlignment="1">
      <alignment horizontal="general" vertical="center"/>
      <protection/>
    </xf>
    <xf numFmtId="44" fontId="6" fillId="0" borderId="0" xfId="0" applyNumberFormat="1" applyFont="1" applyAlignment="1">
      <alignment horizontal="general" vertical="center"/>
      <protection/>
    </xf>
    <xf numFmtId="0" fontId="17" fillId="2" borderId="4" xfId="0" applyFont="1" applyFill="1" applyBorder="1" applyAlignment="1">
      <alignment horizontal="general" vertical="center"/>
      <protection/>
    </xf>
    <xf numFmtId="0" fontId="18" fillId="21" borderId="0" xfId="0" applyFont="1" applyFill="1" applyAlignment="1">
      <alignment horizontal="general" vertical="center"/>
      <protection/>
    </xf>
    <xf numFmtId="0" fontId="0" fillId="0" borderId="10" xfId="0" applyBorder="1" applyAlignment="1">
      <alignment horizontal="general" vertical="bottom"/>
      <protection/>
    </xf>
    <xf numFmtId="0" fontId="19" fillId="0" borderId="10" xfId="0" applyFont="1" applyBorder="1" applyAlignment="1">
      <alignment horizontal="general" vertical="bottom"/>
      <protection/>
    </xf>
    <xf numFmtId="0" fontId="0" fillId="0" borderId="11" xfId="0" applyBorder="1" applyAlignment="1">
      <alignment horizontal="general" vertical="bottom"/>
      <protection/>
    </xf>
    <xf numFmtId="0" fontId="0" fillId="0" borderId="12" xfId="0" applyBorder="1" applyAlignment="1">
      <alignment horizontal="general" vertical="bottom"/>
      <protection/>
    </xf>
    <xf numFmtId="0" fontId="0" fillId="0" borderId="13" xfId="0" applyBorder="1" applyAlignment="1">
      <alignment horizontal="general" vertical="bottom"/>
      <protection/>
    </xf>
    <xf numFmtId="0" fontId="6" fillId="0" borderId="0" xfId="0" applyFont="1" applyAlignment="1">
      <alignment horizontal="general" vertical="bottom"/>
      <protection/>
    </xf>
    <xf numFmtId="0" fontId="6" fillId="0" borderId="11" xfId="0" applyFont="1" applyBorder="1" applyAlignment="1">
      <alignment horizontal="general" vertical="bottom"/>
      <protection/>
    </xf>
    <xf numFmtId="0" fontId="20" fillId="0" borderId="10" xfId="0" applyFont="1" applyBorder="1" applyAlignment="1">
      <alignment horizontal="general" vertical="bottom"/>
      <protection/>
    </xf>
    <xf numFmtId="0" fontId="21" fillId="0" borderId="10" xfId="0" applyFont="1" applyBorder="1" applyAlignment="1">
      <alignment horizontal="general" vertical="bottom"/>
      <protection/>
    </xf>
    <xf numFmtId="41" fontId="0" fillId="0" borderId="10" xfId="0" applyNumberFormat="1" applyBorder="1" applyAlignment="1">
      <alignment horizontal="center" vertical="bottom"/>
      <protection/>
    </xf>
    <xf numFmtId="41" fontId="0" fillId="0" borderId="10" xfId="0" applyNumberFormat="1" applyBorder="1" applyAlignment="1">
      <alignment horizontal="general" vertical="bottom"/>
      <protection/>
    </xf>
    <xf numFmtId="41" fontId="0" fillId="0" borderId="0" xfId="0" applyNumberFormat="1" applyAlignment="1">
      <alignment horizontal="general" vertical="bottom"/>
      <protection/>
    </xf>
    <xf numFmtId="41" fontId="0" fillId="0" borderId="14" xfId="0" applyNumberFormat="1" applyBorder="1" applyAlignment="1">
      <alignment horizontal="general" vertical="bottom"/>
      <protection/>
    </xf>
    <xf numFmtId="41" fontId="0" fillId="0" borderId="15" xfId="0" applyNumberFormat="1" applyBorder="1" applyAlignment="1">
      <alignment horizontal="general" vertical="bottom"/>
      <protection/>
    </xf>
    <xf numFmtId="41" fontId="0" fillId="0" borderId="16" xfId="0" applyNumberFormat="1" applyBorder="1" applyAlignment="1">
      <alignment horizontal="center" vertical="bottom"/>
      <protection/>
    </xf>
    <xf numFmtId="0" fontId="22" fillId="0" borderId="17" xfId="0" applyFont="1" applyBorder="1" applyAlignment="1">
      <alignment horizontal="center" vertical="bottom"/>
      <protection/>
    </xf>
    <xf numFmtId="41" fontId="20" fillId="0" borderId="18" xfId="0" applyNumberFormat="1" applyFont="1" applyBorder="1" applyAlignment="1">
      <alignment horizontal="center" vertical="bottom"/>
      <protection/>
    </xf>
    <xf numFmtId="0" fontId="22" fillId="0" borderId="19" xfId="0" applyFont="1" applyBorder="1" applyAlignment="1">
      <alignment horizontal="center" vertical="bottom"/>
      <protection/>
    </xf>
    <xf numFmtId="41" fontId="0" fillId="0" borderId="20" xfId="0" applyNumberFormat="1" applyBorder="1" applyAlignment="1">
      <alignment horizontal="center" vertical="bottom"/>
      <protection/>
    </xf>
    <xf numFmtId="0" fontId="22" fillId="0" borderId="21" xfId="0" applyFont="1" applyBorder="1" applyAlignment="1">
      <alignment horizontal="general" vertical="bottom"/>
      <protection/>
    </xf>
    <xf numFmtId="41" fontId="20" fillId="0" borderId="16" xfId="0" applyNumberFormat="1" applyFont="1" applyBorder="1" applyAlignment="1">
      <alignment horizontal="center" vertical="bottom"/>
      <protection/>
    </xf>
    <xf numFmtId="41" fontId="0" fillId="0" borderId="22" xfId="0" applyNumberFormat="1" applyBorder="1" applyAlignment="1">
      <alignment horizontal="general" vertical="bottom"/>
      <protection/>
    </xf>
    <xf numFmtId="0" fontId="0" fillId="0" borderId="0" xfId="0" applyAlignment="1">
      <alignment horizontal="general" vertical="bottom"/>
      <protection/>
    </xf>
    <xf numFmtId="0" fontId="19" fillId="0" borderId="10" xfId="0" applyFont="1" applyBorder="1" applyAlignment="1">
      <alignment horizontal="center" vertical="bottom"/>
      <protection/>
    </xf>
    <xf numFmtId="41" fontId="19" fillId="0" borderId="10" xfId="0" applyNumberFormat="1" applyFont="1" applyBorder="1" applyAlignment="1">
      <alignment horizontal="center" vertical="bottom"/>
      <protection/>
    </xf>
    <xf numFmtId="41" fontId="23" fillId="0" borderId="10" xfId="0" applyNumberFormat="1" applyFont="1" applyBorder="1" applyAlignment="1">
      <alignment horizontal="center" vertical="bottom"/>
      <protection/>
    </xf>
    <xf numFmtId="41" fontId="0" fillId="0" borderId="0" xfId="0" applyNumberFormat="1" applyAlignment="1">
      <alignment horizontal="right" vertical="bottom"/>
      <protection/>
    </xf>
    <xf numFmtId="41" fontId="0" fillId="0" borderId="10" xfId="0" applyNumberFormat="1" applyBorder="1" applyAlignment="1">
      <alignment horizontal="right" vertical="bottom"/>
      <protection/>
    </xf>
    <xf numFmtId="0" fontId="21" fillId="0" borderId="10" xfId="0" applyFont="1" applyBorder="1" applyAlignment="1">
      <alignment horizontal="right" vertical="bottom"/>
      <protection/>
    </xf>
    <xf numFmtId="0" fontId="20" fillId="0" borderId="10" xfId="0" applyFont="1" applyBorder="1" applyAlignment="1">
      <alignment horizontal="right" vertical="bottom"/>
      <protection/>
    </xf>
    <xf numFmtId="0" fontId="22" fillId="0" borderId="16" xfId="0" applyFont="1" applyBorder="1" applyAlignment="1">
      <alignment horizontal="center" vertical="bottom"/>
      <protection/>
    </xf>
    <xf numFmtId="41" fontId="0" fillId="0" borderId="20" xfId="0" applyNumberFormat="1" applyBorder="1" applyAlignment="1">
      <alignment horizontal="general" vertical="bottom"/>
      <protection/>
    </xf>
    <xf numFmtId="0" fontId="20" fillId="0" borderId="23" xfId="0" applyFont="1" applyBorder="1" applyAlignment="1">
      <alignment horizontal="general" vertical="bottom"/>
      <protection/>
    </xf>
    <xf numFmtId="0" fontId="0" fillId="0" borderId="23" xfId="0" applyBorder="1" applyAlignment="1">
      <alignment horizontal="general" vertical="bottom"/>
      <protection/>
    </xf>
    <xf numFmtId="0" fontId="20" fillId="0" borderId="24" xfId="0" applyFont="1" applyBorder="1" applyAlignment="1">
      <alignment horizontal="center" vertical="bottom"/>
      <protection/>
    </xf>
    <xf numFmtId="0" fontId="20" fillId="0" borderId="25" xfId="0" applyFont="1" applyBorder="1" applyAlignment="1">
      <alignment horizontal="general" vertical="bottom"/>
      <protection/>
    </xf>
    <xf numFmtId="41" fontId="0" fillId="0" borderId="25" xfId="0" applyNumberFormat="1" applyBorder="1" applyAlignment="1">
      <alignment horizontal="center" vertical="bottom"/>
      <protection/>
    </xf>
    <xf numFmtId="41" fontId="20" fillId="0" borderId="26" xfId="0" applyNumberFormat="1" applyFont="1" applyBorder="1" applyAlignment="1">
      <alignment horizontal="center" vertical="bottom"/>
      <protection/>
    </xf>
    <xf numFmtId="0" fontId="20" fillId="0" borderId="27" xfId="0" applyFont="1" applyBorder="1" applyAlignment="1">
      <alignment horizontal="center" vertical="bottom"/>
      <protection/>
    </xf>
    <xf numFmtId="41" fontId="20" fillId="0" borderId="28" xfId="0" applyNumberFormat="1" applyFont="1" applyBorder="1" applyAlignment="1">
      <alignment horizontal="center" vertical="bottom"/>
      <protection/>
    </xf>
    <xf numFmtId="0" fontId="0" fillId="0" borderId="27" xfId="0" applyBorder="1" applyAlignment="1">
      <alignment horizontal="general" vertical="bottom"/>
      <protection/>
    </xf>
    <xf numFmtId="41" fontId="0" fillId="0" borderId="29" xfId="0" applyNumberFormat="1" applyBorder="1" applyAlignment="1">
      <alignment horizontal="general" vertical="bottom"/>
      <protection/>
    </xf>
    <xf numFmtId="41" fontId="0" fillId="0" borderId="30" xfId="0" applyNumberFormat="1" applyBorder="1" applyAlignment="1">
      <alignment horizontal="general" vertical="bottom"/>
      <protection/>
    </xf>
    <xf numFmtId="0" fontId="0" fillId="0" borderId="31" xfId="0" applyBorder="1" applyAlignment="1">
      <alignment horizontal="general" vertical="bottom"/>
      <protection/>
    </xf>
    <xf numFmtId="0" fontId="0" fillId="0" borderId="32" xfId="0" applyBorder="1" applyAlignment="1">
      <alignment horizontal="general" vertical="bottom"/>
      <protection/>
    </xf>
    <xf numFmtId="41" fontId="0" fillId="0" borderId="32" xfId="0" applyNumberFormat="1" applyBorder="1" applyAlignment="1">
      <alignment horizontal="general" vertical="bottom"/>
      <protection/>
    </xf>
    <xf numFmtId="41" fontId="0" fillId="0" borderId="33" xfId="0" applyNumberFormat="1" applyBorder="1" applyAlignment="1">
      <alignment horizontal="general" vertical="bottom"/>
      <protection/>
    </xf>
    <xf numFmtId="0" fontId="24" fillId="0" borderId="0" xfId="0" applyFont="1" applyAlignment="1">
      <alignment horizontal="general" vertical="bottom"/>
      <protection/>
    </xf>
    <xf numFmtId="41" fontId="24" fillId="0" borderId="0" xfId="0" applyNumberFormat="1" applyFont="1" applyAlignment="1">
      <alignment horizontal="general" vertical="bottom"/>
      <protection/>
    </xf>
    <xf numFmtId="0" fontId="0" fillId="0" borderId="0" xfId="0" applyAlignment="1">
      <alignment horizontal="general" vertical="bottom"/>
      <protection/>
    </xf>
    <xf numFmtId="0" fontId="0" fillId="0" borderId="0" xfId="0" applyAlignment="1">
      <alignment horizontal="general" vertical="bottom"/>
      <protection/>
    </xf>
    <xf numFmtId="41" fontId="0" fillId="0" borderId="0" xfId="0" quotePrefix="1" applyNumberFormat="1" applyAlignment="1">
      <alignment horizontal="general" vertical="bottom"/>
      <protection/>
    </xf>
    <xf numFmtId="0" fontId="0" fillId="0" borderId="0" xfId="0" applyAlignment="1">
      <alignment horizontal="general" vertical="bottom"/>
      <protection/>
    </xf>
    <xf numFmtId="0" fontId="0" fillId="0" borderId="0" xfId="0" applyAlignment="1">
      <alignment horizontal="general" vertical="bottom"/>
      <protection/>
    </xf>
    <xf numFmtId="41" fontId="0" fillId="0" borderId="0" xfId="0" quotePrefix="1" applyNumberFormat="1" applyAlignment="1">
      <alignment horizontal="general" vertical="bottom"/>
      <protection/>
    </xf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worksheet" Target="worksheets/sheet2.xml" TargetMode="Internal" /><Relationship Id="rId1" Type="http://schemas.openxmlformats.org/officeDocument/2006/relationships/worksheet" Target="worksheets/sheet1.xml" TargetMode="Internal" /><Relationship Id="rId4" Type="http://schemas.openxmlformats.org/officeDocument/2006/relationships/styles" Target="styles.xml" TargetMode="Internal" /><Relationship Id="rId3" Type="http://schemas.openxmlformats.org/officeDocument/2006/relationships/worksheet" Target="worksheets/sheet3.xml" TargetMode="Internal" /><Relationship Id="rId5" Type="http://schemas.openxmlformats.org/officeDocument/2006/relationships/sharedStrings" Target="sharedStrings.xml" TargetMode="Internal" 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outlinePr/>
    <pageSetUpPr autoPageBreaks="0"/>
  </sheetPr>
  <dimension ref="A2:V44"/>
  <sheetViews>
    <sheetView tabSelected="1" workbookViewId="0" zoomScaleNormal="100" zoomScaleSheetLayoutView="60">
      <selection activeCell="U17" sqref="U17"/>
    </sheetView>
  </sheetViews>
  <sheetFormatPr defaultRowHeight="13.5" customHeight="1"/>
  <cols>
    <col min="1" max="1" width="10.573381696428571" customWidth="1"/>
    <col min="2" max="2" width="7.573381696428571" customWidth="1"/>
    <col min="3" max="3" width="8.144810267857142" style="68" customWidth="1"/>
    <col min="4" max="4" width="5.573381696428571" customWidth="1"/>
    <col min="5" max="5" width="4.573381696428571" customWidth="1"/>
    <col min="6" max="6" width="2.144810267857143" customWidth="1"/>
    <col min="7" max="7" width="6.573381696428571" customWidth="1"/>
    <col min="8" max="8" width="4.573381696428571" customWidth="1"/>
    <col min="9" max="9" width="8.716238839285714" style="53" customWidth="1"/>
    <col min="10" max="10" width="7.716238839285714" style="53" customWidth="1"/>
    <col min="11" max="11" width="10.716238839285714" style="53" customWidth="1"/>
    <col min="12" max="12" width="2.5733816964285716" customWidth="1"/>
    <col min="13" max="13" width="10.716238839285714" customWidth="1"/>
    <col min="14" max="14" width="9.573381696428571" style="53" customWidth="1"/>
    <col min="15" max="15" width="2.5733816964285716" customWidth="1"/>
    <col min="16" max="16" width="10.716238839285714" customWidth="1"/>
    <col min="17" max="17" width="9.573381696428571" style="53" customWidth="1"/>
  </cols>
  <sheetData>
    <row r="2">
      <c r="E2" s="89" t="s">
        <v>7</v>
      </c>
      <c r="F2" s="47"/>
      <c r="G2" s="89" t="s">
        <v>8</v>
      </c>
      <c r="I2" s="90" t="s">
        <v>9</v>
      </c>
      <c r="K2" s="90" t="s">
        <v>10</v>
      </c>
    </row>
    <row r="3">
      <c r="A3" s="43"/>
      <c r="B3" s="65" t="s">
        <v>17</v>
      </c>
      <c r="C3" s="66" t="s">
        <v>44</v>
      </c>
      <c r="D3" s="50" t="s">
        <v>0</v>
      </c>
      <c r="E3" s="49" t="s">
        <v>1</v>
      </c>
      <c r="F3" s="74"/>
      <c r="G3" s="76" t="s">
        <v>15</v>
      </c>
      <c r="H3" s="77" t="s">
        <v>2</v>
      </c>
      <c r="I3" s="78" t="s">
        <v>3</v>
      </c>
      <c r="J3" s="79" t="s">
        <v>5</v>
      </c>
      <c r="K3" s="62" t="s">
        <v>16</v>
      </c>
      <c r="M3" s="72" t="s">
        <v>53</v>
      </c>
      <c r="N3" s="56" t="s">
        <v>54</v>
      </c>
      <c r="P3" s="57" t="s">
        <v>55</v>
      </c>
      <c r="Q3" s="56" t="s">
        <v>56</v>
      </c>
    </row>
    <row r="4">
      <c r="A4" s="43"/>
      <c r="B4" s="43"/>
      <c r="C4" s="67" t="s">
        <v>45</v>
      </c>
      <c r="D4" s="70" t="s">
        <v>49</v>
      </c>
      <c r="E4" s="71" t="s">
        <v>50</v>
      </c>
      <c r="F4" s="74"/>
      <c r="G4" s="80" t="s">
        <v>62</v>
      </c>
      <c r="H4" s="49" t="s">
        <v>51</v>
      </c>
      <c r="I4" s="51" t="s">
        <v>63</v>
      </c>
      <c r="J4" s="81" t="s">
        <v>52</v>
      </c>
      <c r="K4" s="58" t="s">
        <v>64</v>
      </c>
      <c r="M4" s="61" t="s">
        <v>65</v>
      </c>
      <c r="N4" s="73" t="s">
        <v>66</v>
      </c>
      <c r="P4" s="59" t="s">
        <v>67</v>
      </c>
      <c r="Q4" s="60" t="s">
        <v>68</v>
      </c>
    </row>
    <row r="5">
      <c r="A5" s="42" t="s">
        <v>18</v>
      </c>
      <c r="B5" s="42">
        <v>39.0</v>
      </c>
      <c r="C5" s="69">
        <v>7800.0</v>
      </c>
      <c r="D5" s="42">
        <v>11.95</v>
      </c>
      <c r="E5" s="42">
        <v>3.78</v>
      </c>
      <c r="F5" s="75"/>
      <c r="G5" s="82">
        <f>D5*E5</f>
        <v>45.17099999999999</v>
      </c>
      <c r="H5" s="42">
        <v>588.0</v>
      </c>
      <c r="I5" s="52">
        <f>G5*588</f>
        <v>26560.547999999995</v>
      </c>
      <c r="J5" s="83">
        <v>7600.0</v>
      </c>
      <c r="K5" s="54">
        <f>I5+7600</f>
        <v>34160.547999999995</v>
      </c>
      <c r="M5" s="44">
        <f>G5*1.443</f>
        <v>65.18175299999999</v>
      </c>
      <c r="N5" s="54">
        <f>M5*588</f>
        <v>38326.87076399999</v>
      </c>
      <c r="P5" s="44">
        <f>D5*(E5+1.4)</f>
        <v>61.900999999999996</v>
      </c>
      <c r="Q5" s="54">
        <f>P5*588</f>
        <v>36397.788</v>
      </c>
    </row>
    <row r="6">
      <c r="A6" s="42" t="s">
        <v>19</v>
      </c>
      <c r="B6" s="42">
        <v>37.0</v>
      </c>
      <c r="C6" s="69">
        <v>6700.0</v>
      </c>
      <c r="D6" s="42">
        <v>11.7</v>
      </c>
      <c r="E6" s="42">
        <v>3.48</v>
      </c>
      <c r="F6" s="75"/>
      <c r="G6" s="82">
        <f>D6*E6</f>
        <v>40.715999999999994</v>
      </c>
      <c r="H6" s="42">
        <v>588.0</v>
      </c>
      <c r="I6" s="52">
        <f>G6*588</f>
        <v>23941.007999999998</v>
      </c>
      <c r="J6" s="83">
        <v>7600.0</v>
      </c>
      <c r="K6" s="54">
        <f>I6+7600</f>
        <v>31541.007999999998</v>
      </c>
      <c r="M6" s="48">
        <f>G6*1.443</f>
        <v>58.753187999999994</v>
      </c>
      <c r="N6" s="54">
        <f>M6*588</f>
        <v>34546.874544</v>
      </c>
      <c r="P6" s="44">
        <f>D6*(E6+1.4)</f>
        <v>57.096</v>
      </c>
      <c r="Q6" s="54">
        <f>P6*588</f>
        <v>33572.448</v>
      </c>
    </row>
    <row r="7">
      <c r="A7" s="42" t="s">
        <v>20</v>
      </c>
      <c r="B7" s="42">
        <v>34.0</v>
      </c>
      <c r="C7" s="69">
        <v>4830.0</v>
      </c>
      <c r="D7" s="42">
        <v>10.72</v>
      </c>
      <c r="E7" s="42">
        <v>3.43</v>
      </c>
      <c r="F7" s="75"/>
      <c r="G7" s="82">
        <f>D7*E7</f>
        <v>36.769600000000004</v>
      </c>
      <c r="H7" s="42">
        <v>588.0</v>
      </c>
      <c r="I7" s="52">
        <f>G7*588</f>
        <v>21620.524800000003</v>
      </c>
      <c r="J7" s="83">
        <v>7600.0</v>
      </c>
      <c r="K7" s="54">
        <f>I7+7600</f>
        <v>29220.524800000003</v>
      </c>
      <c r="M7" s="48">
        <f>G7*1.443</f>
        <v>53.05853280000001</v>
      </c>
      <c r="N7" s="54">
        <f>M7*588</f>
        <v>31198.417286400007</v>
      </c>
      <c r="P7" s="44">
        <f>D7*(E7+1.4)</f>
        <v>51.77760000000001</v>
      </c>
      <c r="Q7" s="54">
        <f>P7*588</f>
        <v>30445.228800000004</v>
      </c>
    </row>
    <row r="8">
      <c r="A8" s="42" t="s">
        <v>21</v>
      </c>
      <c r="B8" s="42">
        <v>31.0</v>
      </c>
      <c r="C8" s="69">
        <v>3900.0</v>
      </c>
      <c r="D8" s="42">
        <v>9.75</v>
      </c>
      <c r="E8" s="42">
        <v>3.24</v>
      </c>
      <c r="F8" s="75"/>
      <c r="G8" s="82">
        <f>D8*E8</f>
        <v>31.590000000000003</v>
      </c>
      <c r="H8" s="42">
        <v>588.0</v>
      </c>
      <c r="I8" s="52">
        <f>G8*588</f>
        <v>18574.920000000002</v>
      </c>
      <c r="J8" s="83">
        <v>7600.0</v>
      </c>
      <c r="K8" s="54">
        <f>I8+7600</f>
        <v>26174.920000000002</v>
      </c>
      <c r="M8" s="48">
        <f>G8*1.443</f>
        <v>45.58437000000001</v>
      </c>
      <c r="N8" s="54">
        <f>M8*588</f>
        <v>26803.609560000004</v>
      </c>
      <c r="P8" s="44">
        <f>D8*(E8+1.4)</f>
        <v>45.24000000000001</v>
      </c>
      <c r="Q8" s="54">
        <f>P8*588</f>
        <v>26601.120000000006</v>
      </c>
    </row>
    <row r="9">
      <c r="A9" s="42" t="s">
        <v>22</v>
      </c>
      <c r="B9" s="42">
        <v>30.0</v>
      </c>
      <c r="C9" s="69">
        <v>3700.0</v>
      </c>
      <c r="D9" s="42">
        <v>9.12</v>
      </c>
      <c r="E9" s="42">
        <v>3.2</v>
      </c>
      <c r="F9" s="75"/>
      <c r="G9" s="82">
        <f>D9*E9</f>
        <v>29.183999999999997</v>
      </c>
      <c r="H9" s="42">
        <v>588.0</v>
      </c>
      <c r="I9" s="52">
        <f>G9*588</f>
        <v>17160.192</v>
      </c>
      <c r="J9" s="83">
        <v>7600.0</v>
      </c>
      <c r="K9" s="54">
        <f>I9+7600</f>
        <v>24760.192</v>
      </c>
      <c r="M9" s="48">
        <f>G9*1.443</f>
        <v>42.112511999999995</v>
      </c>
      <c r="N9" s="54">
        <f>M9*588</f>
        <v>24762.157055999996</v>
      </c>
      <c r="P9" s="44">
        <f>D9*(E9+1.4)</f>
        <v>41.95199999999999</v>
      </c>
      <c r="Q9" s="54">
        <f>P9*588</f>
        <v>24667.775999999994</v>
      </c>
    </row>
    <row r="10">
      <c r="A10" s="42" t="s">
        <v>69</v>
      </c>
      <c r="B10" s="42">
        <v>30.0</v>
      </c>
      <c r="C10" s="69">
        <v>3025.0</v>
      </c>
      <c r="D10" s="42">
        <v>9.12</v>
      </c>
      <c r="E10" s="42">
        <v>3.2</v>
      </c>
      <c r="F10" s="75"/>
      <c r="G10" s="82">
        <f>D10*E10</f>
        <v>29.183999999999997</v>
      </c>
      <c r="H10" s="42">
        <v>588.0</v>
      </c>
      <c r="I10" s="52">
        <f>G10*588</f>
        <v>17160.192</v>
      </c>
      <c r="J10" s="84">
        <v>7600.0</v>
      </c>
      <c r="K10" s="54">
        <f>I10+7600</f>
        <v>24760.192</v>
      </c>
      <c r="M10" s="48">
        <f>G10*1.443</f>
        <v>42.112511999999995</v>
      </c>
      <c r="N10" s="54">
        <f>M10*588</f>
        <v>24762.157055999996</v>
      </c>
      <c r="P10" s="44">
        <f>D10*(E10+1.4)</f>
        <v>41.95199999999999</v>
      </c>
      <c r="Q10" s="54">
        <f>P10*588</f>
        <v>24667.775999999994</v>
      </c>
    </row>
    <row r="11">
      <c r="A11" s="42" t="s">
        <v>23</v>
      </c>
      <c r="B11" s="42">
        <v>27.0</v>
      </c>
      <c r="C11" s="69"/>
      <c r="D11" s="42">
        <v>8.4</v>
      </c>
      <c r="E11" s="42">
        <v>2.12</v>
      </c>
      <c r="F11" s="75"/>
      <c r="G11" s="82">
        <f>D11*E11</f>
        <v>17.808000000000003</v>
      </c>
      <c r="H11" s="42">
        <v>588.0</v>
      </c>
      <c r="I11" s="52">
        <f>G11*588</f>
        <v>10471.104000000001</v>
      </c>
      <c r="J11" s="83">
        <v>7600.0</v>
      </c>
      <c r="K11" s="54">
        <f>I11+7600</f>
        <v>18071.104</v>
      </c>
      <c r="M11" s="48">
        <f>G11*1.443</f>
        <v>25.696944000000006</v>
      </c>
      <c r="N11" s="54">
        <f>M11*588</f>
        <v>15109.803072000002</v>
      </c>
      <c r="P11" s="44">
        <f>D11*(E11+1.4)</f>
        <v>29.568</v>
      </c>
      <c r="Q11" s="54">
        <f>P11*588</f>
        <v>17385.984</v>
      </c>
    </row>
    <row r="12">
      <c r="A12" s="42" t="s">
        <v>24</v>
      </c>
      <c r="B12" s="42">
        <v>24.0</v>
      </c>
      <c r="C12" s="69"/>
      <c r="D12" s="42">
        <v>8.1</v>
      </c>
      <c r="E12" s="42">
        <v>2.7</v>
      </c>
      <c r="F12" s="75"/>
      <c r="G12" s="82">
        <f>D12*E12</f>
        <v>21.87</v>
      </c>
      <c r="H12" s="42">
        <v>588.0</v>
      </c>
      <c r="I12" s="52">
        <f>G12*588</f>
        <v>12859.560000000001</v>
      </c>
      <c r="J12" s="83">
        <v>7600.0</v>
      </c>
      <c r="K12" s="54">
        <f>I12+7600</f>
        <v>20459.56</v>
      </c>
      <c r="M12" s="48">
        <f>G12*1.443</f>
        <v>31.558410000000002</v>
      </c>
      <c r="N12" s="54">
        <f>M12*588</f>
        <v>18556.345080000003</v>
      </c>
      <c r="P12" s="44">
        <f>D12*(E12+1.4)</f>
        <v>33.209999999999994</v>
      </c>
      <c r="Q12" s="54">
        <f>P12*588</f>
        <v>19527.479999999996</v>
      </c>
    </row>
    <row r="13">
      <c r="A13" s="42" t="s">
        <v>25</v>
      </c>
      <c r="B13" s="42">
        <v>26.0</v>
      </c>
      <c r="C13" s="69">
        <v>3700.0</v>
      </c>
      <c r="D13" s="42">
        <v>8.12</v>
      </c>
      <c r="E13" s="42">
        <v>2.97</v>
      </c>
      <c r="F13" s="75"/>
      <c r="G13" s="82">
        <f>D13*E13</f>
        <v>24.1164</v>
      </c>
      <c r="H13" s="42">
        <v>588.0</v>
      </c>
      <c r="I13" s="52">
        <f>G13*588</f>
        <v>14180.4432</v>
      </c>
      <c r="J13" s="83">
        <v>7600.0</v>
      </c>
      <c r="K13" s="54">
        <f>I13+7600</f>
        <v>21780.4432</v>
      </c>
      <c r="M13" s="48">
        <f>G13*1.443</f>
        <v>34.7999652</v>
      </c>
      <c r="N13" s="54">
        <f>M13*588</f>
        <v>20462.3795376</v>
      </c>
      <c r="P13" s="44">
        <f>D13*(E13+1.4)</f>
        <v>35.4844</v>
      </c>
      <c r="Q13" s="54">
        <f>P13*588</f>
        <v>20864.8272</v>
      </c>
    </row>
    <row r="14">
      <c r="A14" s="42" t="s">
        <v>26</v>
      </c>
      <c r="B14" s="42">
        <v>26.0</v>
      </c>
      <c r="C14" s="69">
        <v>1857.0</v>
      </c>
      <c r="D14" s="42">
        <v>8.05</v>
      </c>
      <c r="E14" s="42">
        <v>2.78</v>
      </c>
      <c r="F14" s="75"/>
      <c r="G14" s="82">
        <f>D14*E14</f>
        <v>22.379</v>
      </c>
      <c r="H14" s="42">
        <v>588.0</v>
      </c>
      <c r="I14" s="52">
        <f>G14*588</f>
        <v>13158.852</v>
      </c>
      <c r="J14" s="83">
        <v>7600.0</v>
      </c>
      <c r="K14" s="54">
        <f>I14+7600</f>
        <v>20758.852</v>
      </c>
      <c r="M14" s="48">
        <f>G14*1.443</f>
        <v>32.292897</v>
      </c>
      <c r="N14" s="54">
        <f>M14*588</f>
        <v>18988.223436000004</v>
      </c>
      <c r="P14" s="44">
        <f>D14*(E14+1.4)</f>
        <v>33.649</v>
      </c>
      <c r="Q14" s="54">
        <f>P14*588</f>
        <v>19785.612</v>
      </c>
    </row>
    <row r="15">
      <c r="A15" s="42" t="s">
        <v>27</v>
      </c>
      <c r="B15" s="42">
        <v>26.0</v>
      </c>
      <c r="C15" s="69">
        <v>1857.0</v>
      </c>
      <c r="D15" s="42">
        <v>8.05</v>
      </c>
      <c r="E15" s="42">
        <v>2.78</v>
      </c>
      <c r="F15" s="75"/>
      <c r="G15" s="82">
        <f>D15*E15</f>
        <v>22.379</v>
      </c>
      <c r="H15" s="42">
        <v>588.0</v>
      </c>
      <c r="I15" s="52">
        <f>G15*588</f>
        <v>13158.852</v>
      </c>
      <c r="J15" s="83">
        <v>7600.0</v>
      </c>
      <c r="K15" s="54">
        <f>I15+7600</f>
        <v>20758.852</v>
      </c>
      <c r="M15" s="48">
        <f>G15*1.443</f>
        <v>32.292897</v>
      </c>
      <c r="N15" s="54">
        <f>M15*588</f>
        <v>18988.223436000004</v>
      </c>
      <c r="P15" s="44">
        <f>D15*(E15+1.4)</f>
        <v>33.649</v>
      </c>
      <c r="Q15" s="54">
        <f>P15*588</f>
        <v>19785.612</v>
      </c>
    </row>
    <row r="16">
      <c r="A16" s="42" t="s">
        <v>28</v>
      </c>
      <c r="B16" s="42">
        <v>29.0</v>
      </c>
      <c r="C16" s="69">
        <v>3900.0</v>
      </c>
      <c r="D16" s="42">
        <v>10.0</v>
      </c>
      <c r="E16" s="42">
        <v>2.98</v>
      </c>
      <c r="F16" s="75"/>
      <c r="G16" s="82">
        <f>D16*E16</f>
        <v>29.8</v>
      </c>
      <c r="H16" s="42">
        <v>588.0</v>
      </c>
      <c r="I16" s="52">
        <f>G16*588</f>
        <v>17522.4</v>
      </c>
      <c r="J16" s="83">
        <v>7600.0</v>
      </c>
      <c r="K16" s="54">
        <f>I16+7600</f>
        <v>25122.4</v>
      </c>
      <c r="M16" s="48">
        <f>G16*1.443</f>
        <v>43.001400000000004</v>
      </c>
      <c r="N16" s="54">
        <f>M16*588</f>
        <v>25284.823200000003</v>
      </c>
      <c r="P16" s="44">
        <f>D16*(E16+1.4)</f>
        <v>43.8</v>
      </c>
      <c r="Q16" s="54">
        <f>P16*588</f>
        <v>25754.399999999998</v>
      </c>
    </row>
    <row r="17">
      <c r="A17" s="42" t="s">
        <v>29</v>
      </c>
      <c r="B17" s="42">
        <v>30.0</v>
      </c>
      <c r="C17" s="69">
        <v>3535.0</v>
      </c>
      <c r="D17" s="42">
        <v>9.33</v>
      </c>
      <c r="E17" s="42">
        <v>3.16</v>
      </c>
      <c r="F17" s="75"/>
      <c r="G17" s="82">
        <f>D17*E17</f>
        <v>29.4828</v>
      </c>
      <c r="H17" s="42">
        <v>588.0</v>
      </c>
      <c r="I17" s="52">
        <f>G17*588</f>
        <v>17335.8864</v>
      </c>
      <c r="J17" s="83">
        <v>7600.0</v>
      </c>
      <c r="K17" s="54">
        <f>I17+7600</f>
        <v>24935.8864</v>
      </c>
      <c r="M17" s="48">
        <f>G17*1.443</f>
        <v>42.54368040000001</v>
      </c>
      <c r="N17" s="54">
        <f>M17*588</f>
        <v>25015.684075200003</v>
      </c>
      <c r="P17" s="44">
        <f>D17*(E17+1.4)</f>
        <v>42.5448</v>
      </c>
      <c r="Q17" s="54">
        <f>P17*588</f>
        <v>25016.3424</v>
      </c>
    </row>
    <row r="18">
      <c r="A18" s="42" t="s">
        <v>30</v>
      </c>
      <c r="B18" s="42">
        <v>32.0</v>
      </c>
      <c r="C18" s="69">
        <v>4800.0</v>
      </c>
      <c r="D18" s="42">
        <v>9.7</v>
      </c>
      <c r="E18" s="42">
        <v>3.3</v>
      </c>
      <c r="F18" s="75"/>
      <c r="G18" s="82">
        <f>D18*E18</f>
        <v>32.01</v>
      </c>
      <c r="H18" s="42">
        <v>588.0</v>
      </c>
      <c r="I18" s="52">
        <f>G18*588</f>
        <v>18821.879999999997</v>
      </c>
      <c r="J18" s="83">
        <v>7600.0</v>
      </c>
      <c r="K18" s="54">
        <f>I18+7600</f>
        <v>26421.879999999997</v>
      </c>
      <c r="M18" s="48">
        <f>G18*1.443</f>
        <v>46.19043</v>
      </c>
      <c r="N18" s="54">
        <f>M18*588</f>
        <v>27159.97284</v>
      </c>
      <c r="P18" s="44">
        <f>D18*(E18+1.4)</f>
        <v>45.58999999999999</v>
      </c>
      <c r="Q18" s="54">
        <f>P18*588</f>
        <v>26806.919999999995</v>
      </c>
      <c r="S18" s="64"/>
    </row>
    <row r="19">
      <c r="A19" s="42" t="s">
        <v>31</v>
      </c>
      <c r="B19" s="42">
        <v>30.0</v>
      </c>
      <c r="C19" s="69"/>
      <c r="D19" s="42">
        <v>9.75</v>
      </c>
      <c r="E19" s="42">
        <v>3.5</v>
      </c>
      <c r="F19" s="75"/>
      <c r="G19" s="82">
        <v>0.0</v>
      </c>
      <c r="H19" s="42">
        <v>0.0</v>
      </c>
      <c r="I19" s="52">
        <f>G19*588</f>
        <v>0.0</v>
      </c>
      <c r="J19" s="83">
        <v>0.0</v>
      </c>
      <c r="K19" s="54">
        <v>0.0</v>
      </c>
      <c r="M19" s="44">
        <v>0.0</v>
      </c>
      <c r="N19" s="54">
        <v>0.0</v>
      </c>
      <c r="P19" s="44">
        <v>0.0</v>
      </c>
      <c r="Q19" s="54">
        <v>0.0</v>
      </c>
    </row>
    <row r="20">
      <c r="A20" s="42" t="s">
        <v>32</v>
      </c>
      <c r="B20" s="42">
        <v>30.0</v>
      </c>
      <c r="C20" s="69">
        <v>4000.0</v>
      </c>
      <c r="D20" s="42">
        <v>9.64</v>
      </c>
      <c r="E20" s="42">
        <v>3.2</v>
      </c>
      <c r="F20" s="75"/>
      <c r="G20" s="82">
        <f>D20*E20</f>
        <v>30.848000000000003</v>
      </c>
      <c r="H20" s="42">
        <v>588.0</v>
      </c>
      <c r="I20" s="52">
        <f>G20*588</f>
        <v>18138.624</v>
      </c>
      <c r="J20" s="83">
        <v>7600.0</v>
      </c>
      <c r="K20" s="54">
        <f>I20+7600</f>
        <v>25738.624</v>
      </c>
      <c r="M20" s="48">
        <f>G20*1.443</f>
        <v>44.513664000000006</v>
      </c>
      <c r="N20" s="54">
        <f>M20*588</f>
        <v>26174.034432000004</v>
      </c>
      <c r="P20" s="44">
        <f>D20*(E20+1.4)</f>
        <v>44.344</v>
      </c>
      <c r="Q20" s="54">
        <f>P20*588</f>
        <v>26074.272</v>
      </c>
    </row>
    <row r="21">
      <c r="A21" s="49" t="s">
        <v>33</v>
      </c>
      <c r="B21" s="42">
        <v>26.0</v>
      </c>
      <c r="C21" s="69">
        <v>3900.0</v>
      </c>
      <c r="D21" s="42">
        <v>9.04</v>
      </c>
      <c r="E21" s="42">
        <v>3.15</v>
      </c>
      <c r="F21" s="75"/>
      <c r="G21" s="82">
        <v>0.0</v>
      </c>
      <c r="H21" s="42">
        <v>0.0</v>
      </c>
      <c r="I21" s="52">
        <f>G21*588</f>
        <v>0.0</v>
      </c>
      <c r="J21" s="83">
        <v>0.0</v>
      </c>
      <c r="K21" s="54">
        <v>0.0</v>
      </c>
      <c r="M21" s="44">
        <v>0.0</v>
      </c>
      <c r="N21" s="54">
        <v>0.0</v>
      </c>
      <c r="P21" s="44">
        <v>0.0</v>
      </c>
      <c r="Q21" s="54">
        <v>0.0</v>
      </c>
    </row>
    <row r="22">
      <c r="A22" s="42" t="s">
        <v>34</v>
      </c>
      <c r="B22" s="42">
        <v>37.0</v>
      </c>
      <c r="C22" s="69">
        <v>6500.0</v>
      </c>
      <c r="D22" s="42"/>
      <c r="E22" s="42"/>
      <c r="F22" s="75"/>
      <c r="G22" s="82">
        <v>0.0</v>
      </c>
      <c r="H22" s="42"/>
      <c r="I22" s="52">
        <v>0.0</v>
      </c>
      <c r="J22" s="83">
        <v>0.0</v>
      </c>
      <c r="K22" s="54">
        <v>0.0</v>
      </c>
      <c r="M22" s="44">
        <v>0.0</v>
      </c>
      <c r="N22" s="54">
        <v>0.0</v>
      </c>
      <c r="P22" s="44">
        <v>0.0</v>
      </c>
      <c r="Q22" s="54">
        <v>0.0</v>
      </c>
    </row>
    <row r="23">
      <c r="A23" s="42" t="s">
        <v>35</v>
      </c>
      <c r="B23" s="42">
        <v>30.0</v>
      </c>
      <c r="C23" s="69"/>
      <c r="D23" s="42">
        <v>9.47</v>
      </c>
      <c r="E23" s="42">
        <v>3.25</v>
      </c>
      <c r="F23" s="75"/>
      <c r="G23" s="82">
        <f>D23*E23</f>
        <v>30.777500000000003</v>
      </c>
      <c r="H23" s="42">
        <v>588.0</v>
      </c>
      <c r="I23" s="52">
        <f>G23*588</f>
        <v>18097.170000000002</v>
      </c>
      <c r="J23" s="83">
        <v>7600.0</v>
      </c>
      <c r="K23" s="54">
        <f>I23+7600</f>
        <v>25697.170000000002</v>
      </c>
      <c r="M23" s="48">
        <f>G23*1.443</f>
        <v>44.411932500000006</v>
      </c>
      <c r="N23" s="54">
        <f>M23*588</f>
        <v>26114.216310000003</v>
      </c>
      <c r="P23" s="44">
        <f>D23*(E23+1.4)</f>
        <v>44.035500000000006</v>
      </c>
      <c r="Q23" s="54">
        <f>P23*588</f>
        <v>25892.874000000003</v>
      </c>
    </row>
    <row r="24">
      <c r="A24" s="42" t="s">
        <v>36</v>
      </c>
      <c r="B24" s="42">
        <v>35.0</v>
      </c>
      <c r="C24" s="69">
        <v>7500.0</v>
      </c>
      <c r="D24" s="42">
        <v>10.64</v>
      </c>
      <c r="E24" s="42">
        <v>3.76</v>
      </c>
      <c r="F24" s="75"/>
      <c r="G24" s="82">
        <f>D24*E24</f>
        <v>40.0064</v>
      </c>
      <c r="H24" s="42">
        <v>588.0</v>
      </c>
      <c r="I24" s="52">
        <f>G24*588</f>
        <v>23523.7632</v>
      </c>
      <c r="J24" s="83">
        <v>7600.0</v>
      </c>
      <c r="K24" s="54">
        <f>I24+7600</f>
        <v>31123.7632</v>
      </c>
      <c r="M24" s="48">
        <f>G24*1.443</f>
        <v>57.7292352</v>
      </c>
      <c r="N24" s="54">
        <f>M24*588</f>
        <v>33944.7902976</v>
      </c>
      <c r="P24" s="44">
        <f>D24*(E24+1.4)</f>
        <v>54.90240000000001</v>
      </c>
      <c r="Q24" s="54">
        <f>P24*588</f>
        <v>32282.611200000003</v>
      </c>
      <c r="S24" s="64"/>
    </row>
    <row r="25">
      <c r="A25" s="42" t="s">
        <v>37</v>
      </c>
      <c r="B25" s="42">
        <v>24.0</v>
      </c>
      <c r="C25" s="69">
        <v>1100.0</v>
      </c>
      <c r="D25" s="42"/>
      <c r="E25" s="42"/>
      <c r="F25" s="75"/>
      <c r="G25" s="82">
        <v>0.0</v>
      </c>
      <c r="H25" s="42"/>
      <c r="I25" s="52"/>
      <c r="J25" s="83">
        <v>0.0</v>
      </c>
      <c r="K25" s="54">
        <v>0.0</v>
      </c>
      <c r="M25" s="44">
        <v>0.0</v>
      </c>
      <c r="N25" s="54">
        <v>0.0</v>
      </c>
      <c r="P25" s="44">
        <v>0.0</v>
      </c>
      <c r="Q25" s="54">
        <v>0.0</v>
      </c>
    </row>
    <row r="26">
      <c r="A26" s="42" t="s">
        <v>38</v>
      </c>
      <c r="B26" s="42">
        <v>25.0</v>
      </c>
      <c r="C26" s="69">
        <v>1520.0</v>
      </c>
      <c r="D26" s="42">
        <v>7.96</v>
      </c>
      <c r="E26" s="42">
        <v>2.8</v>
      </c>
      <c r="F26" s="75"/>
      <c r="G26" s="82">
        <f>D26*E26</f>
        <v>22.288</v>
      </c>
      <c r="H26" s="42">
        <v>588.0</v>
      </c>
      <c r="I26" s="52">
        <f>G26*588</f>
        <v>13105.344000000001</v>
      </c>
      <c r="J26" s="83">
        <v>7600.0</v>
      </c>
      <c r="K26" s="54">
        <f>I26+7600</f>
        <v>20705.344</v>
      </c>
      <c r="M26" s="48">
        <f>G26*1.443</f>
        <v>32.161584000000005</v>
      </c>
      <c r="N26" s="54">
        <f>M26*588</f>
        <v>18911.011392000004</v>
      </c>
      <c r="P26" s="44">
        <f>D26*(E26+1.4)</f>
        <v>33.431999999999995</v>
      </c>
      <c r="Q26" s="54">
        <f>P26*588</f>
        <v>19658.015999999996</v>
      </c>
    </row>
    <row r="27">
      <c r="A27" s="49" t="s">
        <v>39</v>
      </c>
      <c r="B27" s="42">
        <v>26.0</v>
      </c>
      <c r="C27" s="69"/>
      <c r="D27" s="42">
        <v>7.3</v>
      </c>
      <c r="E27" s="42">
        <v>2.47</v>
      </c>
      <c r="F27" s="75"/>
      <c r="G27" s="82">
        <f>D27*E27</f>
        <v>18.031000000000002</v>
      </c>
      <c r="H27" s="42">
        <v>588.0</v>
      </c>
      <c r="I27" s="52">
        <f>G27*588</f>
        <v>10602.228000000001</v>
      </c>
      <c r="J27" s="83">
        <v>7600.0</v>
      </c>
      <c r="K27" s="54">
        <f>I27+7600</f>
        <v>18202.228000000003</v>
      </c>
      <c r="M27" s="48">
        <f>G27*1.443</f>
        <v>26.018733000000005</v>
      </c>
      <c r="N27" s="54">
        <f>M27*588</f>
        <v>15299.015004000003</v>
      </c>
      <c r="P27" s="44">
        <f>D27*(E27+1.4)</f>
        <v>28.251</v>
      </c>
      <c r="Q27" s="54">
        <f>P27*588</f>
        <v>16611.588</v>
      </c>
    </row>
    <row r="28">
      <c r="A28" s="42" t="s">
        <v>40</v>
      </c>
      <c r="B28" s="42">
        <v>30.0</v>
      </c>
      <c r="C28" s="69">
        <v>6400.0</v>
      </c>
      <c r="D28" s="42">
        <v>9.0</v>
      </c>
      <c r="E28" s="42">
        <v>2.35</v>
      </c>
      <c r="F28" s="75"/>
      <c r="G28" s="82">
        <v>0.0</v>
      </c>
      <c r="H28" s="42">
        <v>0.0</v>
      </c>
      <c r="I28" s="52">
        <f>G28*588</f>
        <v>0.0</v>
      </c>
      <c r="J28" s="83">
        <v>0.0</v>
      </c>
      <c r="K28" s="54">
        <v>0.0</v>
      </c>
      <c r="M28" s="46">
        <v>0.0</v>
      </c>
      <c r="N28" s="54">
        <v>0.0</v>
      </c>
      <c r="P28" s="44">
        <v>0.0</v>
      </c>
      <c r="Q28" s="54">
        <v>0.0</v>
      </c>
    </row>
    <row r="29">
      <c r="A29" s="42" t="s">
        <v>4</v>
      </c>
      <c r="B29" s="42"/>
      <c r="C29" s="69"/>
      <c r="D29" s="42"/>
      <c r="E29" s="42"/>
      <c r="F29" s="75"/>
      <c r="G29" s="85">
        <f>SUM(G5:G27)</f>
        <v>554.4107</v>
      </c>
      <c r="H29" s="86"/>
      <c r="I29" s="87"/>
      <c r="J29" s="88"/>
      <c r="K29" s="55">
        <f>SUM(K5:K28)</f>
        <v>470393.4916</v>
      </c>
      <c r="M29" s="48">
        <f>G29*1.443</f>
        <v>800.0146401000001</v>
      </c>
      <c r="N29" s="63">
        <f>SUM(N5:N28)</f>
        <v>470408.6083788</v>
      </c>
      <c r="P29" s="45">
        <f>SUM(P5:P28)</f>
        <v>802.3787</v>
      </c>
      <c r="Q29" s="63">
        <f>SUM(Q5:Q28)</f>
        <v>471798.6756</v>
      </c>
    </row>
    <row r="30">
      <c r="E30" t="s">
        <v>6</v>
      </c>
      <c r="G30" s="95" t="s">
        <v>13</v>
      </c>
      <c r="H30" s="95"/>
      <c r="I30" s="96" t="s">
        <v>14</v>
      </c>
      <c r="J30" s="95"/>
      <c r="M30" s="47" t="s">
        <v>12</v>
      </c>
      <c r="P30" s="47" t="s">
        <v>11</v>
      </c>
    </row>
    <row r="31">
      <c r="M31" s="47"/>
    </row>
    <row r="32">
      <c r="B32" s="95" t="s">
        <v>58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</row>
    <row r="33">
      <c r="B33" t="s">
        <v>59</v>
      </c>
    </row>
    <row r="34">
      <c r="B34" s="95" t="s">
        <v>41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</row>
    <row r="35">
      <c r="B35" s="95" t="s">
        <v>42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</row>
    <row r="36"/>
    <row r="37">
      <c r="B37" s="95" t="s">
        <v>43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P37" s="64"/>
    </row>
    <row r="38">
      <c r="B38" s="95" t="s">
        <v>57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</row>
    <row r="39">
      <c r="B39" s="95" t="s">
        <v>60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</row>
    <row r="40">
      <c r="B40" s="95" t="s">
        <v>61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</row>
    <row r="41">
      <c r="B41" s="95" t="s">
        <v>46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</row>
    <row r="42">
      <c r="B42" s="95" t="s">
        <v>47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</row>
    <row r="43"/>
    <row r="44">
      <c r="B44" s="95" t="s">
        <v>48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</row>
  </sheetData>
  <mergeCells count="12">
    <mergeCell ref="B40:N40"/>
    <mergeCell ref="B41:N41"/>
    <mergeCell ref="B42:N42"/>
    <mergeCell ref="B44:N44"/>
    <mergeCell ref="G30:H30"/>
    <mergeCell ref="I30:J30"/>
    <mergeCell ref="B32:N32"/>
    <mergeCell ref="B34:N34"/>
    <mergeCell ref="B35:N35"/>
    <mergeCell ref="B37:N37"/>
    <mergeCell ref="B38:N38"/>
    <mergeCell ref="B39:N39"/>
  </mergeCells>
  <printOptions/>
  <pageMargins left="0.748125" right="0.748125" top="0.984375" bottom="0.984375" footer="0.512" header="0.51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outlinePr/>
    <pageSetUpPr/>
  </sheetPr>
  <dimension ref="A1"/>
  <sheetViews>
    <sheetView workbookViewId="0" zoomScaleNormal="100" zoomScaleSheetLayoutView="60">
      <selection activeCell="A1"/>
    </sheetView>
  </sheetViews>
  <sheetFormatPr defaultRowHeight="13.5" customHeight="1"/>
  <sheetData/>
  <printOptions/>
  <pageMargins left="0.748125" right="0.748125" top="0.984375" bottom="0.984375" footer="0.512" header="0.512"/>
  <pageSetup paperSize="9" orientation="portrait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outlinePr/>
    <pageSetUpPr/>
  </sheetPr>
  <dimension ref="A1"/>
  <sheetViews>
    <sheetView workbookViewId="0" zoomScaleNormal="100" zoomScaleSheetLayoutView="60">
      <selection activeCell="A1"/>
    </sheetView>
  </sheetViews>
  <sheetFormatPr defaultRowHeight="13.5" customHeight="1"/>
  <sheetData/>
  <printOptions/>
  <pageMargins left="0.748125" right="0.748125" top="0.984375" bottom="0.984375" footer="0.512" header="0.512"/>
  <pageSetup paperSize="9"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ThinkFree Office Calc</Application>
  <AppVersion>06.0000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YHattori</dc:creator>
  <dcterms:created xsi:type="dcterms:W3CDTF">2016-03-25T11:26:34Z</dcterms:created>
  <cp:lastModifiedBy>User</cp:lastModifiedBy>
  <cp:lastPrinted>2016-12-18T11:39:19Z</cp:lastPrinted>
  <dcterms:modified xsi:type="dcterms:W3CDTF">2017-01-06T04:14:14Z</dcterms:modified>
  <cp:revision>5</cp:revision>
</cp:coreProperties>
</file>